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D9A3D979-33C5-4AC2-A8FE-94C80B293A2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AA10" i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<sst xmlns="http://schemas.openxmlformats.org/spreadsheetml/2006/main" count="62" uniqueCount="50">
  <si>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</si>
  <si>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</si>
  <si>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</si>
  <si>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</si>
  <si>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</si>
  <si>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</si>
  <si>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</si>
  <si>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</si>
  <si>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</si>
  <si>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</si>
  <si>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</si>
  <si>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</si>
  <si>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</si>
  <si>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</si>
  <si>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</si>
  <si>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</si>
  <si>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</si>
  <si>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</si>
  <si>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</si>
  <si>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</si>
  <si>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</si>
  <si>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</si>
  <si>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</si>
  <si>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</si>
  <si>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</si>
  <si>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</si>
  <si>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</si>
  <si>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</si>
  <si>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</si>
  <si>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</si>
  <si>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</si>
  <si>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</si>
  <si>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</si>
  <si>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</si>
  <si>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</si>
  <si>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</si>
  <si>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</si>
  <si>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ZAFER FAKI</t>
  </si>
  <si>
    <t>EGE SEFERİ</t>
  </si>
  <si>
    <t>42 ATG 309</t>
  </si>
  <si>
    <t>ALİ MUSTAFA ÖZDEMİR</t>
  </si>
  <si>
    <t>09,05,2024</t>
  </si>
  <si>
    <t>MEHMET KANAT</t>
  </si>
  <si>
    <t>AKBAY TENEKECİLİK</t>
  </si>
  <si>
    <t>MURAT AKKAYALI</t>
  </si>
  <si>
    <t>BAYTARLAR DEMİR ÇELİK</t>
  </si>
  <si>
    <t>MEHMET KALENDER</t>
  </si>
  <si>
    <t>SÜLEYMAN KIZILTUĞ</t>
  </si>
  <si>
    <t>TESLİM ALINAN</t>
  </si>
  <si>
    <t>EKSİK KALAN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</si>
</sst>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6" fillId="2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G14" sqref="G1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45422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40</v>
      </c>
      <c r="B5" s="49"/>
      <c r="C5" s="10" t="s">
        <v>41</v>
      </c>
      <c r="D5" s="11"/>
      <c r="E5" s="12">
        <v>29554</v>
      </c>
      <c r="F5" s="1"/>
      <c r="G5" s="13" t="str">
        <f t="shared" ref="G5" si="0">IF(A5="","",(A5))</f>
        <v>ALİ MUSTAFA ÖZDEMİR</v>
      </c>
      <c r="H5" s="12">
        <v>25000</v>
      </c>
      <c r="I5" s="12"/>
      <c r="J5" s="12"/>
      <c r="K5" s="12">
        <f>IF(G5="","",SUM(E5-H5-I5-J5))</f>
        <v>4554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100</v>
      </c>
      <c r="S5" s="43">
        <v>10</v>
      </c>
      <c r="T5" s="43"/>
      <c r="U5" s="43"/>
      <c r="V5" s="43"/>
      <c r="W5" s="43"/>
      <c r="X5" s="43"/>
      <c r="Y5" s="44"/>
      <c r="Z5" s="36"/>
      <c r="AA5" s="47">
        <f>SUM(P5:Y5)*N5</f>
        <v>62000</v>
      </c>
    </row>
    <row r="6" spans="1:27" ht="15" customHeight="1" x14ac:dyDescent="0.35">
      <c r="A6" s="48" t="s">
        <v>42</v>
      </c>
      <c r="B6" s="49"/>
      <c r="C6" s="10" t="s">
        <v>41</v>
      </c>
      <c r="D6" s="11"/>
      <c r="E6" s="12">
        <v>3125</v>
      </c>
      <c r="F6" s="1"/>
      <c r="G6" s="13" t="str">
        <f>IF(A6="","",(A6))</f>
        <v>MEHMET KANAT</v>
      </c>
      <c r="H6" s="12">
        <v>3125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100</v>
      </c>
      <c r="Q6" s="43">
        <v>2</v>
      </c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10200</v>
      </c>
    </row>
    <row r="7" spans="1:27" ht="15" customHeight="1" x14ac:dyDescent="0.35">
      <c r="A7" s="48" t="s">
        <v>43</v>
      </c>
      <c r="B7" s="49"/>
      <c r="C7" s="10" t="s">
        <v>41</v>
      </c>
      <c r="D7" s="11"/>
      <c r="E7" s="12">
        <v>4020</v>
      </c>
      <c r="F7" s="1"/>
      <c r="G7" s="13" t="str">
        <f>IF(A7="","",(A7))</f>
        <v>AKBAY TENEKECİLİK</v>
      </c>
      <c r="H7" s="12">
        <v>4020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>
        <v>16</v>
      </c>
      <c r="Q7" s="43">
        <v>65</v>
      </c>
      <c r="R7" s="43">
        <v>66</v>
      </c>
      <c r="S7" s="43"/>
      <c r="T7" s="43"/>
      <c r="U7" s="43"/>
      <c r="V7" s="43"/>
      <c r="W7" s="43"/>
      <c r="X7" s="43"/>
      <c r="Y7" s="44"/>
      <c r="Z7" s="36"/>
      <c r="AA7" s="47">
        <f t="shared" si="2"/>
        <v>7350</v>
      </c>
    </row>
    <row r="8" spans="1:27" ht="15" customHeight="1" x14ac:dyDescent="0.35">
      <c r="A8" s="48" t="s">
        <v>44</v>
      </c>
      <c r="B8" s="49"/>
      <c r="C8" s="10" t="s">
        <v>41</v>
      </c>
      <c r="D8" s="11"/>
      <c r="E8" s="12">
        <v>7980</v>
      </c>
      <c r="F8" s="1"/>
      <c r="G8" s="13" t="str">
        <f t="shared" ref="G8:G19" si="3">IF(A8="","",(A8))</f>
        <v>MURAT AKKAYALI</v>
      </c>
      <c r="H8" s="12">
        <v>7980</v>
      </c>
      <c r="I8" s="12"/>
      <c r="J8" s="12"/>
      <c r="K8" s="12">
        <f t="shared" si="1"/>
        <v>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 t="s">
        <v>45</v>
      </c>
      <c r="B9" s="49"/>
      <c r="C9" s="10" t="s">
        <v>41</v>
      </c>
      <c r="D9" s="11"/>
      <c r="E9" s="12">
        <v>81840</v>
      </c>
      <c r="F9" s="1"/>
      <c r="G9" s="13" t="str">
        <f t="shared" si="3"/>
        <v>BAYTARLAR DEMİR ÇELİK</v>
      </c>
      <c r="H9" s="12"/>
      <c r="I9" s="12"/>
      <c r="J9" s="12"/>
      <c r="K9" s="12">
        <f t="shared" si="1"/>
        <v>81840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 t="s">
        <v>46</v>
      </c>
      <c r="B10" s="49"/>
      <c r="C10" s="10" t="s">
        <v>41</v>
      </c>
      <c r="D10" s="11"/>
      <c r="E10" s="12">
        <v>50130</v>
      </c>
      <c r="F10" s="1"/>
      <c r="G10" s="13" t="str">
        <f t="shared" si="3"/>
        <v>MEHMET KALENDER</v>
      </c>
      <c r="H10" s="12">
        <v>30000</v>
      </c>
      <c r="I10" s="12"/>
      <c r="J10" s="12"/>
      <c r="K10" s="12">
        <f t="shared" si="1"/>
        <v>20130</v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79550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39</v>
      </c>
      <c r="C22" s="27"/>
      <c r="D22" s="16" t="s">
        <v>17</v>
      </c>
      <c r="E22" s="17">
        <f>SUM(E5:E21)</f>
        <v>176649</v>
      </c>
      <c r="F22" s="1"/>
      <c r="G22" s="16" t="s">
        <v>17</v>
      </c>
      <c r="H22" s="17">
        <f>SUM(H5:H21)</f>
        <v>75125</v>
      </c>
      <c r="I22" s="17">
        <f>SUM(I5:I21)</f>
        <v>0</v>
      </c>
      <c r="J22" s="17">
        <f>SUM(J5:J21)</f>
        <v>0</v>
      </c>
      <c r="K22" s="17">
        <f>SUM(K5:K21)</f>
        <v>106524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24738</v>
      </c>
      <c r="D25" s="18">
        <v>26071</v>
      </c>
      <c r="E25" s="19">
        <f>IF(C25="","",SUM(D25-C25))</f>
        <v>1333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4220</v>
      </c>
      <c r="D26" s="21"/>
      <c r="E26" s="20">
        <f>IF(C26="","",SUM(C26/E25))</f>
        <v>3.1657914478619653</v>
      </c>
      <c r="F26" s="1"/>
      <c r="G26" s="11" t="s">
        <v>26</v>
      </c>
      <c r="H26" s="12">
        <v>4220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5141</v>
      </c>
      <c r="D27" s="21"/>
      <c r="E27" s="22">
        <f>SUM(C27/E22)</f>
        <v>2.9102910291029103E-2</v>
      </c>
      <c r="F27" s="1"/>
      <c r="G27" s="11" t="s">
        <v>28</v>
      </c>
      <c r="H27" s="12">
        <v>921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9" t="s">
        <v>29</v>
      </c>
      <c r="B29" s="60"/>
      <c r="C29" s="61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2" t="s">
        <v>47</v>
      </c>
      <c r="B30" s="63"/>
      <c r="C30" s="12">
        <v>10000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2"/>
      <c r="B31" s="63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2"/>
      <c r="B32" s="63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2"/>
      <c r="B33" s="63"/>
      <c r="C33" s="12"/>
      <c r="D33" s="1"/>
      <c r="E33" s="1"/>
      <c r="F33" s="1"/>
      <c r="G33" s="16" t="s">
        <v>17</v>
      </c>
      <c r="H33" s="17">
        <f>IF(H22="","",SUM(H26:H32))</f>
        <v>5141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4" t="s">
        <v>17</v>
      </c>
      <c r="B34" s="65"/>
      <c r="C34" s="17">
        <f>SUM(C30:C33)</f>
        <v>10000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6" t="s">
        <v>30</v>
      </c>
      <c r="B36" s="66"/>
      <c r="C36" s="15">
        <f>SUM(H36+C34)</f>
        <v>79984</v>
      </c>
      <c r="D36" s="1"/>
      <c r="E36" s="1"/>
      <c r="F36" s="1"/>
      <c r="G36" s="26" t="s">
        <v>31</v>
      </c>
      <c r="H36" s="15">
        <f>IF(H33="","",SUM(H22-H33))</f>
        <v>69984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66" t="s">
        <v>48</v>
      </c>
      <c r="B38" s="66"/>
      <c r="C38" s="15">
        <v>79550</v>
      </c>
      <c r="D38" s="67" t="s">
        <v>37</v>
      </c>
      <c r="E38" s="58"/>
      <c r="F38" s="1"/>
      <c r="G38" s="1"/>
      <c r="H38" s="1"/>
      <c r="I38" s="1"/>
      <c r="J38" s="1"/>
      <c r="K38" s="58" t="s">
        <v>32</v>
      </c>
      <c r="L38" s="58"/>
      <c r="M38" s="1"/>
      <c r="N38" s="1"/>
      <c r="O38" s="1"/>
      <c r="P38" s="1"/>
      <c r="Q38" s="1"/>
      <c r="R38" s="1"/>
    </row>
    <row r="39" spans="1:18" x14ac:dyDescent="0.25">
      <c r="A39" s="58"/>
      <c r="B39" s="58"/>
      <c r="C39" s="1"/>
      <c r="D39" s="58" t="s">
        <v>33</v>
      </c>
      <c r="E39" s="58"/>
      <c r="F39" s="1"/>
      <c r="G39" s="1"/>
      <c r="H39" s="1"/>
      <c r="I39" s="1"/>
      <c r="J39" s="1"/>
      <c r="K39" s="58" t="s">
        <v>34</v>
      </c>
      <c r="L39" s="58"/>
      <c r="M39" s="1"/>
      <c r="N39" s="1"/>
      <c r="O39" s="1"/>
      <c r="P39" s="1"/>
      <c r="Q39" s="1"/>
      <c r="R39" s="1"/>
    </row>
    <row r="40" spans="1:18" x14ac:dyDescent="0.25">
      <c r="A40" s="66" t="s">
        <v>49</v>
      </c>
      <c r="B40" s="66"/>
      <c r="C40" s="15">
        <f>SUM(C36-C38)</f>
        <v>434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42">
    <mergeCell ref="A40:B40"/>
    <mergeCell ref="D38:E38"/>
    <mergeCell ref="D39:E39"/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15748031496062992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2024-05-10T06:50:16Z</cp:lastPrinted>
  <dcterms:created xsi:type="dcterms:W3CDTF">2022-08-24T05:29:34Z</dcterms:created>
  <dcterms:modified xsi:type="dcterms:W3CDTF">2024-05-10T06:58:20Z</dcterms:modified>
</cp:coreProperties>
</file>